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 activeTab="1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Q5" i="2"/>
  <c r="M5"/>
  <c r="C21"/>
  <c r="E21" s="1"/>
  <c r="M21" s="1"/>
  <c r="C22"/>
  <c r="Q20"/>
  <c r="Q21"/>
  <c r="Q22"/>
  <c r="Q23"/>
  <c r="Q24"/>
  <c r="Q25"/>
  <c r="Q26"/>
  <c r="Q27"/>
  <c r="Q28"/>
  <c r="Q29"/>
  <c r="Q30"/>
  <c r="C30"/>
  <c r="E30" s="1"/>
  <c r="M30" s="1"/>
  <c r="C29"/>
  <c r="E29" s="1"/>
  <c r="M29" s="1"/>
  <c r="C28"/>
  <c r="E28" s="1"/>
  <c r="M28" s="1"/>
  <c r="E27"/>
  <c r="M27" s="1"/>
  <c r="R27" s="1"/>
  <c r="C27"/>
  <c r="C26"/>
  <c r="E26" s="1"/>
  <c r="M26" s="1"/>
  <c r="C25"/>
  <c r="E25" s="1"/>
  <c r="M25" s="1"/>
  <c r="R25" s="1"/>
  <c r="C24"/>
  <c r="E24" s="1"/>
  <c r="M24" s="1"/>
  <c r="R24" s="1"/>
  <c r="C23"/>
  <c r="E23" s="1"/>
  <c r="M23" s="1"/>
  <c r="Q4"/>
  <c r="M4"/>
  <c r="Q7"/>
  <c r="C7"/>
  <c r="E7" s="1"/>
  <c r="M7" s="1"/>
  <c r="Q2"/>
  <c r="C10" i="1"/>
  <c r="E10" s="1"/>
  <c r="C9"/>
  <c r="E9" s="1"/>
  <c r="E22" i="2"/>
  <c r="M22" s="1"/>
  <c r="C3" i="1"/>
  <c r="E3" s="1"/>
  <c r="C4"/>
  <c r="E4" s="1"/>
  <c r="C5"/>
  <c r="E5" s="1"/>
  <c r="C6"/>
  <c r="E6" s="1"/>
  <c r="C7"/>
  <c r="E7" s="1"/>
  <c r="C8"/>
  <c r="E8" s="1"/>
  <c r="E20" i="2"/>
  <c r="M20" s="1"/>
  <c r="C20"/>
  <c r="R29" l="1"/>
  <c r="R21"/>
  <c r="R20"/>
  <c r="R5"/>
  <c r="R30"/>
  <c r="R22"/>
  <c r="R23"/>
  <c r="R26"/>
  <c r="R28"/>
  <c r="R7"/>
  <c r="R4"/>
  <c r="M3" l="1"/>
  <c r="C6"/>
  <c r="E6" s="1"/>
  <c r="M6" s="1"/>
  <c r="C8"/>
  <c r="E8" s="1"/>
  <c r="M8" s="1"/>
  <c r="C9"/>
  <c r="E9" s="1"/>
  <c r="M9" s="1"/>
  <c r="C10"/>
  <c r="E10" s="1"/>
  <c r="M10" s="1"/>
  <c r="C11"/>
  <c r="E11" s="1"/>
  <c r="M11" s="1"/>
  <c r="C12"/>
  <c r="E12" s="1"/>
  <c r="M12" s="1"/>
  <c r="C13"/>
  <c r="E13" s="1"/>
  <c r="M13" s="1"/>
  <c r="C14"/>
  <c r="E14" s="1"/>
  <c r="M14" s="1"/>
  <c r="C15"/>
  <c r="E15" s="1"/>
  <c r="M15" s="1"/>
  <c r="C16"/>
  <c r="E16" s="1"/>
  <c r="M16" s="1"/>
  <c r="C17"/>
  <c r="E17" s="1"/>
  <c r="M17" s="1"/>
  <c r="C18"/>
  <c r="E18" s="1"/>
  <c r="M18" s="1"/>
  <c r="C19"/>
  <c r="E19" s="1"/>
  <c r="M19" s="1"/>
  <c r="M2"/>
  <c r="R2" s="1"/>
  <c r="Q19" l="1"/>
  <c r="R19" s="1"/>
  <c r="Q18" l="1"/>
  <c r="R18" s="1"/>
  <c r="Q17"/>
  <c r="R17" s="1"/>
  <c r="Q16"/>
  <c r="R16" s="1"/>
  <c r="Q15"/>
  <c r="R15" s="1"/>
  <c r="Q14"/>
  <c r="R14" s="1"/>
  <c r="Q13"/>
  <c r="R13" s="1"/>
  <c r="Q12"/>
  <c r="R12" s="1"/>
  <c r="Q11"/>
  <c r="R11" s="1"/>
  <c r="Q10"/>
  <c r="R10" s="1"/>
  <c r="Q9"/>
  <c r="R9" s="1"/>
  <c r="Q8"/>
  <c r="R8" s="1"/>
  <c r="Q6"/>
  <c r="R6" s="1"/>
  <c r="Q3"/>
  <c r="R3" s="1"/>
  <c r="R31" l="1"/>
</calcChain>
</file>

<file path=xl/sharedStrings.xml><?xml version="1.0" encoding="utf-8"?>
<sst xmlns="http://schemas.openxmlformats.org/spreadsheetml/2006/main" count="70" uniqueCount="48">
  <si>
    <t>اسم الموظف</t>
  </si>
  <si>
    <t>الراتب الأساسي</t>
  </si>
  <si>
    <t>الأجر الساعي</t>
  </si>
  <si>
    <t>بدل مواصلات ثابت</t>
  </si>
  <si>
    <t>بدل مواصلات متغير</t>
  </si>
  <si>
    <t>بدل شهادة</t>
  </si>
  <si>
    <t>المكافأة</t>
  </si>
  <si>
    <t xml:space="preserve"> طبيعة عمل</t>
  </si>
  <si>
    <t xml:space="preserve">فروقات </t>
  </si>
  <si>
    <t xml:space="preserve"> اتصالات</t>
  </si>
  <si>
    <t>مجموع الاستحقاق</t>
  </si>
  <si>
    <t xml:space="preserve">تأمينات </t>
  </si>
  <si>
    <t xml:space="preserve">ضريبة </t>
  </si>
  <si>
    <t>مجموع السلف</t>
  </si>
  <si>
    <t>إجمالي الحسم</t>
  </si>
  <si>
    <t>حسام دعدع</t>
  </si>
  <si>
    <t>جلال ماجد علي دعدع</t>
  </si>
  <si>
    <t>شادي علي  صبح</t>
  </si>
  <si>
    <t>جمانة عبد الهادي  مصلح</t>
  </si>
  <si>
    <t>محمود حميد  بيان</t>
  </si>
  <si>
    <t>عيسى صليبي  صليبي</t>
  </si>
  <si>
    <t>عبد الكريم علي  الجبر</t>
  </si>
  <si>
    <t>محسن محمود  الجنيدي</t>
  </si>
  <si>
    <t>محمد نديم عبد النافع  طباطب</t>
  </si>
  <si>
    <t>ارهف محمد زهير  الملوحي</t>
  </si>
  <si>
    <t>باسم عبدو  ابراهيم</t>
  </si>
  <si>
    <t>هاشم أسعد  رزوق</t>
  </si>
  <si>
    <t>منتجب فيصل  خازم</t>
  </si>
  <si>
    <t>محمد قاسم  عثمان</t>
  </si>
  <si>
    <t>فراس حداد</t>
  </si>
  <si>
    <t>عبيدة ابو طه</t>
  </si>
  <si>
    <t>معتصم الشهابي</t>
  </si>
  <si>
    <t>ايلي سابا</t>
  </si>
  <si>
    <t>وائل العزو</t>
  </si>
  <si>
    <t>نصر الدين حسون</t>
  </si>
  <si>
    <t>أحمد زكريا</t>
  </si>
  <si>
    <t>المستحق</t>
  </si>
  <si>
    <t>اجر الواردية</t>
  </si>
  <si>
    <t>ليلاس دعدع</t>
  </si>
  <si>
    <t>عدد الوارديات</t>
  </si>
  <si>
    <t>انس ملوحي</t>
  </si>
  <si>
    <t>فايز معصراني</t>
  </si>
  <si>
    <t>سمهر البوشي</t>
  </si>
  <si>
    <t>يامن فرهود</t>
  </si>
  <si>
    <t>نبال سابا</t>
  </si>
  <si>
    <t>معتز الحبال</t>
  </si>
  <si>
    <t xml:space="preserve">الأجر </t>
  </si>
  <si>
    <t>محمد جواد دعدع</t>
  </si>
</sst>
</file>

<file path=xl/styles.xml><?xml version="1.0" encoding="utf-8"?>
<styleSheet xmlns="http://schemas.openxmlformats.org/spreadsheetml/2006/main">
  <numFmts count="3">
    <numFmt numFmtId="164" formatCode="0.00;\ \(0.00\)"/>
    <numFmt numFmtId="165" formatCode="_-* #,##0_-;_-* #,##0\-;_-* &quot;-&quot;_-;_-@_-"/>
    <numFmt numFmtId="166" formatCode="0.00_);\(0.00\)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Simplified Arabic"/>
      <family val="1"/>
    </font>
    <font>
      <b/>
      <sz val="11"/>
      <name val="Simplified Arabic"/>
      <family val="1"/>
    </font>
    <font>
      <b/>
      <sz val="11"/>
      <color rgb="FF0070C0"/>
      <name val="Simplified Arabic"/>
      <family val="1"/>
    </font>
    <font>
      <sz val="10"/>
      <color theme="1"/>
      <name val="Simplified Arabic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6">
    <xf numFmtId="0" fontId="0" fillId="0" borderId="0" xfId="0"/>
    <xf numFmtId="49" fontId="3" fillId="2" borderId="0" xfId="1" applyNumberFormat="1" applyFont="1" applyFill="1" applyAlignment="1">
      <alignment horizontal="center"/>
    </xf>
    <xf numFmtId="0" fontId="1" fillId="0" borderId="0" xfId="0" applyFont="1"/>
    <xf numFmtId="49" fontId="3" fillId="2" borderId="1" xfId="1" applyNumberFormat="1" applyFont="1" applyFill="1" applyBorder="1" applyAlignment="1">
      <alignment horizontal="center"/>
    </xf>
    <xf numFmtId="164" fontId="3" fillId="2" borderId="1" xfId="1" applyNumberFormat="1" applyFont="1" applyFill="1" applyBorder="1" applyAlignment="1">
      <alignment horizontal="center"/>
    </xf>
    <xf numFmtId="165" fontId="3" fillId="2" borderId="1" xfId="1" applyNumberFormat="1" applyFont="1" applyFill="1" applyBorder="1" applyAlignment="1">
      <alignment horizontal="center"/>
    </xf>
    <xf numFmtId="164" fontId="3" fillId="2" borderId="1" xfId="0" applyNumberFormat="1" applyFont="1" applyFill="1" applyBorder="1" applyAlignment="1">
      <alignment horizontal="center"/>
    </xf>
    <xf numFmtId="165" fontId="3" fillId="2" borderId="1" xfId="0" applyNumberFormat="1" applyFont="1" applyFill="1" applyBorder="1" applyAlignment="1">
      <alignment horizontal="center"/>
    </xf>
    <xf numFmtId="165" fontId="4" fillId="2" borderId="1" xfId="1" applyNumberFormat="1" applyFont="1" applyFill="1" applyBorder="1" applyAlignment="1">
      <alignment horizontal="center"/>
    </xf>
    <xf numFmtId="165" fontId="5" fillId="2" borderId="1" xfId="1" applyNumberFormat="1" applyFont="1" applyFill="1" applyBorder="1" applyAlignment="1">
      <alignment horizontal="center"/>
    </xf>
    <xf numFmtId="0" fontId="1" fillId="3" borderId="0" xfId="0" applyFont="1" applyFill="1"/>
    <xf numFmtId="0" fontId="1" fillId="4" borderId="0" xfId="0" applyFont="1" applyFill="1"/>
    <xf numFmtId="0" fontId="1" fillId="2" borderId="1" xfId="0" applyFont="1" applyFill="1" applyBorder="1"/>
    <xf numFmtId="164" fontId="6" fillId="2" borderId="1" xfId="1" applyNumberFormat="1" applyFont="1" applyFill="1" applyBorder="1" applyAlignment="1">
      <alignment horizontal="center"/>
    </xf>
    <xf numFmtId="49" fontId="6" fillId="2" borderId="1" xfId="1" applyNumberFormat="1" applyFont="1" applyFill="1" applyBorder="1" applyAlignment="1">
      <alignment horizontal="center"/>
    </xf>
    <xf numFmtId="165" fontId="6" fillId="2" borderId="1" xfId="1" applyNumberFormat="1" applyFont="1" applyFill="1" applyBorder="1" applyAlignment="1">
      <alignment horizontal="center"/>
    </xf>
    <xf numFmtId="164" fontId="6" fillId="2" borderId="1" xfId="0" applyNumberFormat="1" applyFont="1" applyFill="1" applyBorder="1" applyAlignment="1">
      <alignment horizontal="center"/>
    </xf>
    <xf numFmtId="165" fontId="6" fillId="2" borderId="1" xfId="0" applyNumberFormat="1" applyFont="1" applyFill="1" applyBorder="1" applyAlignment="1">
      <alignment horizontal="center"/>
    </xf>
    <xf numFmtId="0" fontId="0" fillId="0" borderId="1" xfId="0" applyBorder="1"/>
    <xf numFmtId="0" fontId="0" fillId="2" borderId="1" xfId="0" applyFont="1" applyFill="1" applyBorder="1"/>
    <xf numFmtId="164" fontId="1" fillId="0" borderId="1" xfId="0" applyNumberFormat="1" applyFont="1" applyBorder="1"/>
    <xf numFmtId="0" fontId="1" fillId="2" borderId="0" xfId="0" applyFont="1" applyFill="1"/>
    <xf numFmtId="0" fontId="0" fillId="2" borderId="0" xfId="0" applyFill="1"/>
    <xf numFmtId="166" fontId="1" fillId="2" borderId="1" xfId="0" applyNumberFormat="1" applyFont="1" applyFill="1" applyBorder="1"/>
    <xf numFmtId="0" fontId="3" fillId="2" borderId="1" xfId="1" applyNumberFormat="1" applyFont="1" applyFill="1" applyBorder="1" applyAlignment="1">
      <alignment horizontal="center"/>
    </xf>
    <xf numFmtId="164" fontId="0" fillId="0" borderId="0" xfId="0" applyNumberFormat="1"/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سمة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0"/>
  <sheetViews>
    <sheetView rightToLeft="1" workbookViewId="0">
      <selection activeCell="A3" sqref="A3:E10"/>
    </sheetView>
  </sheetViews>
  <sheetFormatPr defaultRowHeight="15"/>
  <cols>
    <col min="1" max="1" width="13.42578125" bestFit="1" customWidth="1"/>
    <col min="2" max="2" width="10.85546875" bestFit="1" customWidth="1"/>
    <col min="3" max="3" width="9.7109375" bestFit="1" customWidth="1"/>
    <col min="4" max="4" width="10" bestFit="1" customWidth="1"/>
    <col min="5" max="5" width="10.28515625" bestFit="1" customWidth="1"/>
    <col min="6" max="6" width="14.7109375" bestFit="1" customWidth="1"/>
    <col min="7" max="7" width="15.42578125" bestFit="1" customWidth="1"/>
    <col min="8" max="10" width="9" customWidth="1"/>
    <col min="11" max="11" width="9.7109375" bestFit="1" customWidth="1"/>
    <col min="12" max="12" width="8.5703125" bestFit="1" customWidth="1"/>
    <col min="13" max="15" width="9" customWidth="1"/>
  </cols>
  <sheetData>
    <row r="1" spans="1:15" s="2" customFormat="1" ht="23.25">
      <c r="A1" s="1" t="s">
        <v>0</v>
      </c>
      <c r="B1" s="1" t="s">
        <v>1</v>
      </c>
      <c r="C1" s="1" t="s">
        <v>37</v>
      </c>
      <c r="D1" s="1" t="s">
        <v>39</v>
      </c>
      <c r="E1" s="1" t="s">
        <v>46</v>
      </c>
      <c r="F1" s="1" t="s">
        <v>3</v>
      </c>
      <c r="G1" s="1" t="s">
        <v>4</v>
      </c>
      <c r="H1" s="1" t="s">
        <v>5</v>
      </c>
      <c r="I1" s="1" t="s">
        <v>6</v>
      </c>
      <c r="J1" s="1" t="s">
        <v>7</v>
      </c>
      <c r="K1" s="1" t="s">
        <v>8</v>
      </c>
      <c r="L1" s="1" t="s">
        <v>9</v>
      </c>
      <c r="M1" s="1" t="s">
        <v>10</v>
      </c>
      <c r="N1" s="1" t="s">
        <v>11</v>
      </c>
      <c r="O1" s="1" t="s">
        <v>12</v>
      </c>
    </row>
    <row r="3" spans="1:15" s="10" customFormat="1" ht="23.25">
      <c r="A3" s="4" t="s">
        <v>30</v>
      </c>
      <c r="B3" s="4">
        <v>25000</v>
      </c>
      <c r="C3" s="4">
        <f t="shared" ref="C3:C10" si="0">B3/30</f>
        <v>833.33333333333337</v>
      </c>
      <c r="D3" s="12">
        <v>16.5</v>
      </c>
      <c r="E3" s="5">
        <f t="shared" ref="E3:E10" si="1">D3*C3</f>
        <v>13750</v>
      </c>
      <c r="F3" s="12"/>
      <c r="G3" s="4"/>
      <c r="H3" s="4"/>
      <c r="I3" s="12"/>
      <c r="J3" s="12"/>
      <c r="K3" s="4"/>
      <c r="L3" s="12"/>
      <c r="M3" s="12"/>
      <c r="N3" s="12"/>
      <c r="O3" s="12"/>
    </row>
    <row r="4" spans="1:15" s="11" customFormat="1" ht="23.25">
      <c r="A4" s="4" t="s">
        <v>31</v>
      </c>
      <c r="B4" s="4">
        <v>15000</v>
      </c>
      <c r="C4" s="4">
        <f t="shared" si="0"/>
        <v>500</v>
      </c>
      <c r="D4" s="12">
        <v>7</v>
      </c>
      <c r="E4" s="5">
        <f t="shared" si="1"/>
        <v>3500</v>
      </c>
      <c r="F4" s="12"/>
      <c r="G4" s="12"/>
      <c r="H4" s="12"/>
      <c r="I4" s="12"/>
      <c r="J4" s="12"/>
      <c r="K4" s="4"/>
      <c r="L4" s="12"/>
      <c r="M4" s="12"/>
      <c r="N4" s="12"/>
      <c r="O4" s="12"/>
    </row>
    <row r="5" spans="1:15" s="2" customFormat="1" ht="23.25">
      <c r="A5" s="4" t="s">
        <v>32</v>
      </c>
      <c r="B5" s="4">
        <v>15000</v>
      </c>
      <c r="C5" s="4">
        <f t="shared" si="0"/>
        <v>500</v>
      </c>
      <c r="D5" s="12">
        <v>30</v>
      </c>
      <c r="E5" s="5">
        <f t="shared" si="1"/>
        <v>15000</v>
      </c>
      <c r="F5" s="12"/>
      <c r="G5" s="12"/>
      <c r="H5" s="12"/>
      <c r="I5" s="12"/>
      <c r="J5" s="12"/>
      <c r="K5" s="4"/>
      <c r="L5" s="12"/>
      <c r="M5" s="12"/>
      <c r="N5" s="12"/>
      <c r="O5" s="12"/>
    </row>
    <row r="6" spans="1:15" s="2" customFormat="1" ht="23.25">
      <c r="A6" s="4" t="s">
        <v>33</v>
      </c>
      <c r="B6" s="4">
        <v>12000</v>
      </c>
      <c r="C6" s="4">
        <f t="shared" si="0"/>
        <v>400</v>
      </c>
      <c r="D6" s="12">
        <v>60</v>
      </c>
      <c r="E6" s="5">
        <f t="shared" si="1"/>
        <v>24000</v>
      </c>
      <c r="F6" s="12"/>
      <c r="G6" s="12">
        <v>0</v>
      </c>
      <c r="H6" s="12">
        <v>0</v>
      </c>
      <c r="I6" s="12"/>
      <c r="J6" s="12"/>
      <c r="K6" s="4"/>
      <c r="L6" s="12"/>
      <c r="M6" s="12"/>
      <c r="N6" s="12"/>
      <c r="O6" s="12"/>
    </row>
    <row r="7" spans="1:15" s="2" customFormat="1" ht="23.25">
      <c r="A7" s="4" t="s">
        <v>34</v>
      </c>
      <c r="B7" s="4">
        <v>10000</v>
      </c>
      <c r="C7" s="4">
        <f t="shared" si="0"/>
        <v>333.33333333333331</v>
      </c>
      <c r="D7" s="12">
        <v>30</v>
      </c>
      <c r="E7" s="5">
        <f t="shared" si="1"/>
        <v>10000</v>
      </c>
      <c r="F7" s="12"/>
      <c r="G7" s="12"/>
      <c r="H7" s="12"/>
      <c r="I7" s="12"/>
      <c r="J7" s="12"/>
      <c r="K7" s="4"/>
      <c r="L7" s="12"/>
      <c r="M7" s="12"/>
      <c r="N7" s="12"/>
      <c r="O7" s="12"/>
    </row>
    <row r="8" spans="1:15" s="2" customFormat="1" ht="23.25">
      <c r="A8" s="4" t="s">
        <v>35</v>
      </c>
      <c r="B8" s="4">
        <v>14000</v>
      </c>
      <c r="C8" s="4">
        <f t="shared" si="0"/>
        <v>466.66666666666669</v>
      </c>
      <c r="D8" s="12">
        <v>27.5</v>
      </c>
      <c r="E8" s="5">
        <f t="shared" si="1"/>
        <v>12833.333333333334</v>
      </c>
      <c r="F8" s="12"/>
      <c r="G8" s="12"/>
      <c r="H8" s="12">
        <v>0</v>
      </c>
      <c r="I8" s="12"/>
      <c r="J8" s="12"/>
      <c r="K8" s="4"/>
      <c r="L8" s="12"/>
      <c r="M8" s="12"/>
      <c r="N8" s="12"/>
      <c r="O8" s="12"/>
    </row>
    <row r="9" spans="1:15" ht="23.25">
      <c r="A9" s="13" t="s">
        <v>44</v>
      </c>
      <c r="B9" s="4">
        <v>10000</v>
      </c>
      <c r="C9" s="4">
        <f t="shared" si="0"/>
        <v>333.33333333333331</v>
      </c>
      <c r="D9" s="19">
        <v>1</v>
      </c>
      <c r="E9" s="5">
        <f t="shared" si="1"/>
        <v>333.33333333333331</v>
      </c>
      <c r="F9" s="18"/>
      <c r="G9" s="18"/>
      <c r="H9" s="18"/>
      <c r="I9" s="18"/>
      <c r="J9" s="18"/>
      <c r="K9" s="18"/>
      <c r="L9" s="18"/>
      <c r="M9" s="18"/>
      <c r="N9" s="18"/>
      <c r="O9" s="18"/>
    </row>
    <row r="10" spans="1:15" ht="23.25">
      <c r="A10" s="4" t="s">
        <v>45</v>
      </c>
      <c r="B10" s="4">
        <v>10000</v>
      </c>
      <c r="C10" s="4">
        <f t="shared" si="0"/>
        <v>333.33333333333331</v>
      </c>
      <c r="D10" s="19">
        <v>3.5</v>
      </c>
      <c r="E10" s="5">
        <f t="shared" si="1"/>
        <v>1166.6666666666665</v>
      </c>
      <c r="F10" s="18"/>
      <c r="G10" s="18"/>
      <c r="H10" s="18"/>
      <c r="I10" s="18"/>
      <c r="J10" s="18"/>
      <c r="K10" s="18"/>
      <c r="L10" s="18"/>
      <c r="M10" s="18"/>
      <c r="N10" s="18"/>
      <c r="O10" s="18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31"/>
  <sheetViews>
    <sheetView rightToLeft="1" tabSelected="1" workbookViewId="0">
      <pane ySplit="1" topLeftCell="A2" activePane="bottomLeft" state="frozen"/>
      <selection pane="bottomLeft"/>
    </sheetView>
  </sheetViews>
  <sheetFormatPr defaultRowHeight="15"/>
  <cols>
    <col min="1" max="1" width="19.42578125" bestFit="1" customWidth="1"/>
    <col min="2" max="2" width="11.140625" bestFit="1" customWidth="1"/>
    <col min="3" max="4" width="11.140625" customWidth="1"/>
    <col min="5" max="5" width="10.85546875" customWidth="1"/>
    <col min="6" max="6" width="9.140625" customWidth="1"/>
    <col min="7" max="9" width="9" customWidth="1"/>
    <col min="10" max="10" width="9.7109375" customWidth="1"/>
    <col min="11" max="12" width="9" customWidth="1"/>
    <col min="13" max="13" width="12.7109375" customWidth="1"/>
    <col min="14" max="15" width="9" customWidth="1"/>
    <col min="16" max="16" width="10.7109375" customWidth="1"/>
    <col min="17" max="17" width="10.85546875" customWidth="1"/>
    <col min="18" max="18" width="10.28515625" bestFit="1" customWidth="1"/>
    <col min="19" max="16384" width="9.140625" style="22"/>
  </cols>
  <sheetData>
    <row r="1" spans="1:18" s="21" customFormat="1" ht="23.25">
      <c r="A1" s="3" t="s">
        <v>0</v>
      </c>
      <c r="B1" s="3" t="s">
        <v>1</v>
      </c>
      <c r="C1" s="3" t="s">
        <v>37</v>
      </c>
      <c r="D1" s="3" t="s">
        <v>39</v>
      </c>
      <c r="E1" s="3" t="s">
        <v>2</v>
      </c>
      <c r="F1" s="3" t="s">
        <v>3</v>
      </c>
      <c r="G1" s="3" t="s">
        <v>4</v>
      </c>
      <c r="H1" s="3" t="s">
        <v>5</v>
      </c>
      <c r="I1" s="3" t="s">
        <v>6</v>
      </c>
      <c r="J1" s="3" t="s">
        <v>7</v>
      </c>
      <c r="K1" s="3" t="s">
        <v>8</v>
      </c>
      <c r="L1" s="3" t="s">
        <v>9</v>
      </c>
      <c r="M1" s="3" t="s">
        <v>10</v>
      </c>
      <c r="N1" s="3" t="s">
        <v>11</v>
      </c>
      <c r="O1" s="3" t="s">
        <v>12</v>
      </c>
      <c r="P1" s="3" t="s">
        <v>13</v>
      </c>
      <c r="Q1" s="3" t="s">
        <v>14</v>
      </c>
      <c r="R1" s="3" t="s">
        <v>36</v>
      </c>
    </row>
    <row r="2" spans="1:18" s="21" customFormat="1" ht="23.25">
      <c r="A2" s="3" t="s">
        <v>15</v>
      </c>
      <c r="B2" s="4">
        <v>250000</v>
      </c>
      <c r="C2" s="4"/>
      <c r="D2" s="4"/>
      <c r="E2" s="4">
        <v>250000</v>
      </c>
      <c r="F2" s="5"/>
      <c r="G2" s="5"/>
      <c r="H2" s="5"/>
      <c r="I2" s="5"/>
      <c r="J2" s="5"/>
      <c r="K2" s="5"/>
      <c r="L2" s="5"/>
      <c r="M2" s="4">
        <f>SUM(E2:L2)</f>
        <v>250000</v>
      </c>
      <c r="N2" s="4">
        <v>684</v>
      </c>
      <c r="O2" s="5"/>
      <c r="P2" s="5">
        <v>227625</v>
      </c>
      <c r="Q2" s="4">
        <f t="shared" ref="Q2:Q30" si="0">N2+O2+P2</f>
        <v>228309</v>
      </c>
      <c r="R2" s="20">
        <f>M2-Q2</f>
        <v>21691</v>
      </c>
    </row>
    <row r="3" spans="1:18" s="21" customFormat="1" ht="23.25">
      <c r="A3" s="3" t="s">
        <v>16</v>
      </c>
      <c r="B3" s="4">
        <v>100000</v>
      </c>
      <c r="C3" s="4"/>
      <c r="D3" s="4"/>
      <c r="E3" s="4">
        <v>100000</v>
      </c>
      <c r="F3" s="5">
        <v>0</v>
      </c>
      <c r="G3" s="5">
        <v>0</v>
      </c>
      <c r="H3" s="5">
        <v>0</v>
      </c>
      <c r="I3" s="5">
        <v>0</v>
      </c>
      <c r="J3" s="5">
        <v>0</v>
      </c>
      <c r="K3" s="5">
        <v>0</v>
      </c>
      <c r="L3" s="5">
        <v>0</v>
      </c>
      <c r="M3" s="4">
        <f t="shared" ref="M3:M30" si="1">SUM(E3:L3)</f>
        <v>100000</v>
      </c>
      <c r="N3" s="6">
        <v>684</v>
      </c>
      <c r="O3" s="7">
        <v>0</v>
      </c>
      <c r="P3" s="5">
        <v>2500</v>
      </c>
      <c r="Q3" s="4">
        <f t="shared" si="0"/>
        <v>3184</v>
      </c>
      <c r="R3" s="20">
        <f t="shared" ref="R3:R30" si="2">M3-Q3</f>
        <v>96816</v>
      </c>
    </row>
    <row r="4" spans="1:18" s="21" customFormat="1" ht="23.25">
      <c r="A4" s="3" t="s">
        <v>47</v>
      </c>
      <c r="B4" s="4">
        <v>100000</v>
      </c>
      <c r="C4" s="4"/>
      <c r="D4" s="4"/>
      <c r="E4" s="4">
        <v>100000</v>
      </c>
      <c r="F4" s="5"/>
      <c r="G4" s="5"/>
      <c r="H4" s="5"/>
      <c r="I4" s="5"/>
      <c r="J4" s="5"/>
      <c r="K4" s="5"/>
      <c r="L4" s="5"/>
      <c r="M4" s="4">
        <f t="shared" si="1"/>
        <v>100000</v>
      </c>
      <c r="N4" s="6">
        <v>684</v>
      </c>
      <c r="O4" s="7">
        <v>0</v>
      </c>
      <c r="P4" s="5"/>
      <c r="Q4" s="24">
        <f>N4+O4+P4</f>
        <v>684</v>
      </c>
      <c r="R4" s="20">
        <f t="shared" si="2"/>
        <v>99316</v>
      </c>
    </row>
    <row r="5" spans="1:18" s="21" customFormat="1" ht="23.25">
      <c r="A5" s="3" t="s">
        <v>38</v>
      </c>
      <c r="B5" s="4">
        <v>50000</v>
      </c>
      <c r="C5" s="4"/>
      <c r="D5" s="4"/>
      <c r="E5" s="4">
        <v>50000</v>
      </c>
      <c r="F5" s="5"/>
      <c r="G5" s="5"/>
      <c r="H5" s="5"/>
      <c r="I5" s="5"/>
      <c r="J5" s="5"/>
      <c r="K5" s="5"/>
      <c r="L5" s="5"/>
      <c r="M5" s="4">
        <f t="shared" ref="M5" si="3">SUM(E5:L5)</f>
        <v>50000</v>
      </c>
      <c r="N5" s="6">
        <v>684</v>
      </c>
      <c r="O5" s="6"/>
      <c r="P5" s="5"/>
      <c r="Q5" s="4">
        <f t="shared" ref="Q5" si="4">N5+O5+P5</f>
        <v>684</v>
      </c>
      <c r="R5" s="20">
        <f t="shared" ref="R5" si="5">M5-Q5</f>
        <v>49316</v>
      </c>
    </row>
    <row r="6" spans="1:18" s="21" customFormat="1" ht="23.25">
      <c r="A6" s="3" t="s">
        <v>17</v>
      </c>
      <c r="B6" s="4">
        <v>16500</v>
      </c>
      <c r="C6" s="4">
        <f t="shared" ref="C6:C30" si="6">B6/30</f>
        <v>550</v>
      </c>
      <c r="D6" s="4">
        <v>59</v>
      </c>
      <c r="E6" s="4">
        <f t="shared" ref="E6:E21" si="7">C6*D6</f>
        <v>32450</v>
      </c>
      <c r="F6" s="5">
        <v>0</v>
      </c>
      <c r="G6" s="5">
        <v>0</v>
      </c>
      <c r="H6" s="5">
        <v>0</v>
      </c>
      <c r="I6" s="5">
        <v>0</v>
      </c>
      <c r="J6" s="5">
        <v>0</v>
      </c>
      <c r="K6" s="5">
        <v>3300</v>
      </c>
      <c r="L6" s="5">
        <v>8000</v>
      </c>
      <c r="M6" s="4">
        <f t="shared" si="1"/>
        <v>43750</v>
      </c>
      <c r="N6" s="6">
        <v>684</v>
      </c>
      <c r="O6" s="7">
        <v>0</v>
      </c>
      <c r="P6" s="5">
        <v>0</v>
      </c>
      <c r="Q6" s="4">
        <f t="shared" si="0"/>
        <v>684</v>
      </c>
      <c r="R6" s="20">
        <f t="shared" si="2"/>
        <v>43066</v>
      </c>
    </row>
    <row r="7" spans="1:18" s="21" customFormat="1" ht="23.25">
      <c r="A7" s="3" t="s">
        <v>29</v>
      </c>
      <c r="B7" s="4">
        <v>100000</v>
      </c>
      <c r="C7" s="4">
        <f>B7/30</f>
        <v>3333.3333333333335</v>
      </c>
      <c r="D7" s="4">
        <v>39</v>
      </c>
      <c r="E7" s="5">
        <f>D7*C7</f>
        <v>130000</v>
      </c>
      <c r="F7" s="5"/>
      <c r="G7" s="5">
        <v>3000</v>
      </c>
      <c r="H7" s="5"/>
      <c r="I7" s="5">
        <v>0</v>
      </c>
      <c r="J7" s="5"/>
      <c r="K7" s="4"/>
      <c r="L7" s="4">
        <v>2500</v>
      </c>
      <c r="M7" s="4">
        <f t="shared" si="1"/>
        <v>135500</v>
      </c>
      <c r="N7" s="5">
        <v>1925</v>
      </c>
      <c r="O7" s="4">
        <v>1325</v>
      </c>
      <c r="Q7" s="4">
        <f t="shared" si="0"/>
        <v>3250</v>
      </c>
      <c r="R7" s="23">
        <f>M7-Q7</f>
        <v>132250</v>
      </c>
    </row>
    <row r="8" spans="1:18" s="21" customFormat="1" ht="23.25">
      <c r="A8" s="3" t="s">
        <v>18</v>
      </c>
      <c r="B8" s="4">
        <v>10000</v>
      </c>
      <c r="C8" s="4">
        <f t="shared" si="6"/>
        <v>333.33333333333331</v>
      </c>
      <c r="D8" s="4">
        <v>30</v>
      </c>
      <c r="E8" s="4">
        <f t="shared" si="7"/>
        <v>10000</v>
      </c>
      <c r="F8" s="5">
        <v>0</v>
      </c>
      <c r="G8" s="5">
        <v>0</v>
      </c>
      <c r="H8" s="5">
        <v>0</v>
      </c>
      <c r="I8" s="5">
        <v>0</v>
      </c>
      <c r="J8" s="5">
        <v>0</v>
      </c>
      <c r="K8" s="5">
        <v>0</v>
      </c>
      <c r="L8" s="5">
        <v>0</v>
      </c>
      <c r="M8" s="4">
        <f t="shared" si="1"/>
        <v>10000</v>
      </c>
      <c r="N8" s="6"/>
      <c r="O8" s="6"/>
      <c r="P8" s="5">
        <v>0</v>
      </c>
      <c r="Q8" s="4">
        <f t="shared" si="0"/>
        <v>0</v>
      </c>
      <c r="R8" s="20">
        <f t="shared" si="2"/>
        <v>10000</v>
      </c>
    </row>
    <row r="9" spans="1:18" s="21" customFormat="1" ht="23.25">
      <c r="A9" s="3" t="s">
        <v>43</v>
      </c>
      <c r="B9" s="4">
        <v>20000</v>
      </c>
      <c r="C9" s="4">
        <f t="shared" si="6"/>
        <v>666.66666666666663</v>
      </c>
      <c r="D9" s="4">
        <v>39</v>
      </c>
      <c r="E9" s="4">
        <f t="shared" si="7"/>
        <v>26000</v>
      </c>
      <c r="F9" s="5"/>
      <c r="G9" s="5"/>
      <c r="H9" s="5"/>
      <c r="I9" s="5">
        <v>1750</v>
      </c>
      <c r="J9" s="5"/>
      <c r="K9" s="5"/>
      <c r="L9" s="5"/>
      <c r="M9" s="4">
        <f t="shared" si="1"/>
        <v>27750</v>
      </c>
      <c r="N9" s="4">
        <v>700</v>
      </c>
      <c r="O9" s="4"/>
      <c r="P9" s="5"/>
      <c r="Q9" s="4">
        <f t="shared" si="0"/>
        <v>700</v>
      </c>
      <c r="R9" s="20">
        <f t="shared" si="2"/>
        <v>27050</v>
      </c>
    </row>
    <row r="10" spans="1:18" s="21" customFormat="1" ht="23.25">
      <c r="A10" s="3" t="s">
        <v>19</v>
      </c>
      <c r="B10" s="4">
        <v>80000</v>
      </c>
      <c r="C10" s="4">
        <f t="shared" si="6"/>
        <v>2666.6666666666665</v>
      </c>
      <c r="D10" s="4">
        <v>21.5</v>
      </c>
      <c r="E10" s="4">
        <f t="shared" si="7"/>
        <v>57333.333333333328</v>
      </c>
      <c r="F10" s="5">
        <v>0</v>
      </c>
      <c r="G10" s="5">
        <v>0</v>
      </c>
      <c r="H10" s="5">
        <v>0</v>
      </c>
      <c r="I10" s="5">
        <v>0</v>
      </c>
      <c r="J10" s="4"/>
      <c r="K10" s="5">
        <v>0</v>
      </c>
      <c r="L10" s="8"/>
      <c r="M10" s="4">
        <f t="shared" si="1"/>
        <v>57333.333333333328</v>
      </c>
      <c r="N10" s="6">
        <v>1459</v>
      </c>
      <c r="O10" s="6">
        <v>676</v>
      </c>
      <c r="P10" s="5"/>
      <c r="Q10" s="4">
        <f t="shared" si="0"/>
        <v>2135</v>
      </c>
      <c r="R10" s="20">
        <f t="shared" si="2"/>
        <v>55198.333333333328</v>
      </c>
    </row>
    <row r="11" spans="1:18" s="21" customFormat="1" ht="23.25">
      <c r="A11" s="3" t="s">
        <v>20</v>
      </c>
      <c r="B11" s="4">
        <v>52500</v>
      </c>
      <c r="C11" s="4">
        <f t="shared" si="6"/>
        <v>1750</v>
      </c>
      <c r="D11" s="4">
        <v>16</v>
      </c>
      <c r="E11" s="4">
        <f t="shared" si="7"/>
        <v>28000</v>
      </c>
      <c r="F11" s="5">
        <v>0</v>
      </c>
      <c r="G11" s="5">
        <v>0</v>
      </c>
      <c r="H11" s="5">
        <v>0</v>
      </c>
      <c r="I11" s="5">
        <v>0</v>
      </c>
      <c r="J11" s="5"/>
      <c r="K11" s="5">
        <v>8700</v>
      </c>
      <c r="L11" s="8"/>
      <c r="M11" s="4">
        <f t="shared" si="1"/>
        <v>36700</v>
      </c>
      <c r="N11" s="6">
        <v>933</v>
      </c>
      <c r="O11" s="6">
        <v>167</v>
      </c>
      <c r="P11" s="5">
        <v>0</v>
      </c>
      <c r="Q11" s="4">
        <f t="shared" si="0"/>
        <v>1100</v>
      </c>
      <c r="R11" s="20">
        <f t="shared" si="2"/>
        <v>35600</v>
      </c>
    </row>
    <row r="12" spans="1:18" s="21" customFormat="1" ht="23.25">
      <c r="A12" s="3" t="s">
        <v>21</v>
      </c>
      <c r="B12" s="4">
        <v>12000</v>
      </c>
      <c r="C12" s="4">
        <f t="shared" si="6"/>
        <v>400</v>
      </c>
      <c r="D12" s="4">
        <v>40</v>
      </c>
      <c r="E12" s="4">
        <f t="shared" si="7"/>
        <v>16000</v>
      </c>
      <c r="F12" s="5">
        <v>0</v>
      </c>
      <c r="G12" s="5">
        <v>1000</v>
      </c>
      <c r="H12" s="5">
        <v>0</v>
      </c>
      <c r="I12" s="5">
        <v>0</v>
      </c>
      <c r="J12" s="5">
        <v>1500</v>
      </c>
      <c r="K12" s="5">
        <v>0</v>
      </c>
      <c r="L12" s="5">
        <v>0</v>
      </c>
      <c r="M12" s="4">
        <f t="shared" si="1"/>
        <v>18500</v>
      </c>
      <c r="N12" s="7">
        <v>684</v>
      </c>
      <c r="O12" s="7">
        <v>0</v>
      </c>
      <c r="P12" s="5">
        <v>0</v>
      </c>
      <c r="Q12" s="4">
        <f t="shared" si="0"/>
        <v>684</v>
      </c>
      <c r="R12" s="20">
        <f t="shared" si="2"/>
        <v>17816</v>
      </c>
    </row>
    <row r="13" spans="1:18" s="21" customFormat="1" ht="23.25">
      <c r="A13" s="3" t="s">
        <v>22</v>
      </c>
      <c r="B13" s="4">
        <v>12000</v>
      </c>
      <c r="C13" s="4">
        <f t="shared" si="6"/>
        <v>400</v>
      </c>
      <c r="D13" s="4">
        <v>64</v>
      </c>
      <c r="E13" s="4">
        <f t="shared" si="7"/>
        <v>25600</v>
      </c>
      <c r="F13" s="5">
        <v>0</v>
      </c>
      <c r="G13" s="5">
        <v>1500</v>
      </c>
      <c r="H13" s="5">
        <v>0</v>
      </c>
      <c r="I13" s="5"/>
      <c r="J13" s="5">
        <v>1500</v>
      </c>
      <c r="K13" s="5"/>
      <c r="L13" s="5">
        <v>0</v>
      </c>
      <c r="M13" s="4">
        <f t="shared" si="1"/>
        <v>28600</v>
      </c>
      <c r="N13" s="7">
        <v>684</v>
      </c>
      <c r="O13" s="7">
        <v>0</v>
      </c>
      <c r="P13" s="5">
        <v>0</v>
      </c>
      <c r="Q13" s="4">
        <f t="shared" si="0"/>
        <v>684</v>
      </c>
      <c r="R13" s="20">
        <f t="shared" si="2"/>
        <v>27916</v>
      </c>
    </row>
    <row r="14" spans="1:18" s="21" customFormat="1" ht="23.25">
      <c r="A14" s="3" t="s">
        <v>23</v>
      </c>
      <c r="B14" s="4">
        <v>60000</v>
      </c>
      <c r="C14" s="4">
        <f t="shared" si="6"/>
        <v>2000</v>
      </c>
      <c r="D14" s="4">
        <v>9</v>
      </c>
      <c r="E14" s="4">
        <f t="shared" si="7"/>
        <v>18000</v>
      </c>
      <c r="F14" s="9"/>
      <c r="G14" s="5"/>
      <c r="H14" s="5"/>
      <c r="I14" s="5"/>
      <c r="J14" s="5"/>
      <c r="K14" s="5"/>
      <c r="L14" s="5">
        <v>0</v>
      </c>
      <c r="M14" s="4">
        <f t="shared" si="1"/>
        <v>18000</v>
      </c>
      <c r="N14" s="6">
        <v>2100</v>
      </c>
      <c r="O14" s="6">
        <v>1600</v>
      </c>
      <c r="P14" s="5">
        <v>10000</v>
      </c>
      <c r="Q14" s="4">
        <f t="shared" si="0"/>
        <v>13700</v>
      </c>
      <c r="R14" s="20">
        <f t="shared" si="2"/>
        <v>4300</v>
      </c>
    </row>
    <row r="15" spans="1:18" s="21" customFormat="1" ht="23.25">
      <c r="A15" s="3" t="s">
        <v>24</v>
      </c>
      <c r="B15" s="4">
        <v>30000</v>
      </c>
      <c r="C15" s="4">
        <f t="shared" si="6"/>
        <v>1000</v>
      </c>
      <c r="D15" s="4">
        <v>22</v>
      </c>
      <c r="E15" s="4">
        <f t="shared" si="7"/>
        <v>22000</v>
      </c>
      <c r="F15" s="9"/>
      <c r="G15" s="5">
        <v>2500</v>
      </c>
      <c r="H15" s="5">
        <v>0</v>
      </c>
      <c r="I15" s="5">
        <v>0</v>
      </c>
      <c r="J15" s="5">
        <v>2000</v>
      </c>
      <c r="K15" s="5">
        <v>0</v>
      </c>
      <c r="L15" s="5">
        <v>0</v>
      </c>
      <c r="M15" s="4">
        <f t="shared" si="1"/>
        <v>26500</v>
      </c>
      <c r="N15" s="6">
        <v>1190</v>
      </c>
      <c r="O15" s="6">
        <v>390</v>
      </c>
      <c r="P15" s="5">
        <v>0</v>
      </c>
      <c r="Q15" s="4">
        <f t="shared" si="0"/>
        <v>1580</v>
      </c>
      <c r="R15" s="20">
        <f t="shared" si="2"/>
        <v>24920</v>
      </c>
    </row>
    <row r="16" spans="1:18" s="21" customFormat="1" ht="23.25">
      <c r="A16" s="3" t="s">
        <v>25</v>
      </c>
      <c r="B16" s="4">
        <v>12000</v>
      </c>
      <c r="C16" s="4">
        <f t="shared" si="6"/>
        <v>400</v>
      </c>
      <c r="D16" s="4">
        <v>64</v>
      </c>
      <c r="E16" s="4">
        <f t="shared" si="7"/>
        <v>25600</v>
      </c>
      <c r="F16" s="5">
        <v>0</v>
      </c>
      <c r="G16" s="5">
        <v>1500</v>
      </c>
      <c r="H16" s="5">
        <v>0</v>
      </c>
      <c r="I16" s="5">
        <v>0</v>
      </c>
      <c r="J16" s="5">
        <v>1500</v>
      </c>
      <c r="K16" s="5">
        <v>0</v>
      </c>
      <c r="L16" s="5">
        <v>0</v>
      </c>
      <c r="M16" s="4">
        <f t="shared" si="1"/>
        <v>28600</v>
      </c>
      <c r="N16" s="6">
        <v>684</v>
      </c>
      <c r="O16" s="7">
        <v>0</v>
      </c>
      <c r="P16" s="5">
        <v>0</v>
      </c>
      <c r="Q16" s="4">
        <f t="shared" si="0"/>
        <v>684</v>
      </c>
      <c r="R16" s="20">
        <f t="shared" si="2"/>
        <v>27916</v>
      </c>
    </row>
    <row r="17" spans="1:18" s="21" customFormat="1" ht="23.25">
      <c r="A17" s="3" t="s">
        <v>26</v>
      </c>
      <c r="B17" s="4">
        <v>25000</v>
      </c>
      <c r="C17" s="4">
        <f t="shared" si="6"/>
        <v>833.33333333333337</v>
      </c>
      <c r="D17" s="4">
        <v>26.5</v>
      </c>
      <c r="E17" s="4">
        <f t="shared" si="7"/>
        <v>22083.333333333336</v>
      </c>
      <c r="F17" s="4">
        <v>1500</v>
      </c>
      <c r="G17" s="5"/>
      <c r="H17" s="5">
        <v>0</v>
      </c>
      <c r="I17" s="5">
        <v>0</v>
      </c>
      <c r="J17" s="4"/>
      <c r="K17" s="5">
        <v>0</v>
      </c>
      <c r="L17" s="5">
        <v>0</v>
      </c>
      <c r="M17" s="4">
        <f t="shared" si="1"/>
        <v>23583.333333333336</v>
      </c>
      <c r="N17" s="6">
        <v>700</v>
      </c>
      <c r="O17" s="7">
        <v>0</v>
      </c>
      <c r="P17" s="5">
        <v>0</v>
      </c>
      <c r="Q17" s="4">
        <f t="shared" si="0"/>
        <v>700</v>
      </c>
      <c r="R17" s="20">
        <f t="shared" si="2"/>
        <v>22883.333333333336</v>
      </c>
    </row>
    <row r="18" spans="1:18" s="21" customFormat="1" ht="23.25">
      <c r="A18" s="3" t="s">
        <v>27</v>
      </c>
      <c r="B18" s="4">
        <v>12000</v>
      </c>
      <c r="C18" s="4">
        <f t="shared" si="6"/>
        <v>400</v>
      </c>
      <c r="D18" s="4">
        <v>66</v>
      </c>
      <c r="E18" s="4">
        <f t="shared" si="7"/>
        <v>26400</v>
      </c>
      <c r="F18" s="5">
        <v>0</v>
      </c>
      <c r="G18" s="5">
        <v>1500</v>
      </c>
      <c r="H18" s="5">
        <v>0</v>
      </c>
      <c r="I18" s="5"/>
      <c r="J18" s="5">
        <v>1500</v>
      </c>
      <c r="K18" s="5"/>
      <c r="L18" s="5">
        <v>0</v>
      </c>
      <c r="M18" s="4">
        <f t="shared" si="1"/>
        <v>29400</v>
      </c>
      <c r="N18" s="6">
        <v>700</v>
      </c>
      <c r="O18" s="7">
        <v>0</v>
      </c>
      <c r="P18" s="5">
        <v>0</v>
      </c>
      <c r="Q18" s="4">
        <f t="shared" si="0"/>
        <v>700</v>
      </c>
      <c r="R18" s="20">
        <f t="shared" si="2"/>
        <v>28700</v>
      </c>
    </row>
    <row r="19" spans="1:18" ht="23.25">
      <c r="A19" s="14" t="s">
        <v>28</v>
      </c>
      <c r="B19" s="13">
        <v>24000</v>
      </c>
      <c r="C19" s="4">
        <f t="shared" si="6"/>
        <v>800</v>
      </c>
      <c r="D19" s="4">
        <v>13</v>
      </c>
      <c r="E19" s="4">
        <f t="shared" si="7"/>
        <v>10400</v>
      </c>
      <c r="F19" s="15">
        <v>0</v>
      </c>
      <c r="G19" s="15">
        <v>0</v>
      </c>
      <c r="H19" s="15">
        <v>0</v>
      </c>
      <c r="I19" s="15"/>
      <c r="J19" s="15">
        <v>0</v>
      </c>
      <c r="K19" s="15"/>
      <c r="L19" s="15">
        <v>0</v>
      </c>
      <c r="M19" s="4">
        <f t="shared" si="1"/>
        <v>10400</v>
      </c>
      <c r="N19" s="16">
        <v>684</v>
      </c>
      <c r="O19" s="17">
        <v>0</v>
      </c>
      <c r="P19" s="15">
        <v>5000</v>
      </c>
      <c r="Q19" s="13">
        <f t="shared" si="0"/>
        <v>5684</v>
      </c>
      <c r="R19" s="20">
        <f t="shared" si="2"/>
        <v>4716</v>
      </c>
    </row>
    <row r="20" spans="1:18" ht="23.25">
      <c r="A20" s="14" t="s">
        <v>40</v>
      </c>
      <c r="B20" s="4">
        <v>15000</v>
      </c>
      <c r="C20" s="4">
        <f t="shared" si="6"/>
        <v>500</v>
      </c>
      <c r="D20" s="4">
        <v>3</v>
      </c>
      <c r="E20" s="4">
        <f t="shared" si="7"/>
        <v>1500</v>
      </c>
      <c r="F20" s="18"/>
      <c r="G20" s="5">
        <v>300</v>
      </c>
      <c r="H20" s="5"/>
      <c r="I20" s="5"/>
      <c r="J20" s="5"/>
      <c r="K20" s="18"/>
      <c r="L20" s="18"/>
      <c r="M20" s="4">
        <f t="shared" si="1"/>
        <v>1800</v>
      </c>
      <c r="N20" s="18"/>
      <c r="O20" s="18"/>
      <c r="P20" s="18"/>
      <c r="Q20" s="13">
        <f t="shared" si="0"/>
        <v>0</v>
      </c>
      <c r="R20" s="20">
        <f t="shared" si="2"/>
        <v>1800</v>
      </c>
    </row>
    <row r="21" spans="1:18" ht="23.25">
      <c r="A21" s="14" t="s">
        <v>41</v>
      </c>
      <c r="B21" s="18">
        <v>12000</v>
      </c>
      <c r="C21" s="4">
        <f t="shared" si="6"/>
        <v>400</v>
      </c>
      <c r="D21" s="4">
        <v>3</v>
      </c>
      <c r="E21" s="4">
        <f t="shared" si="7"/>
        <v>1200</v>
      </c>
      <c r="F21" s="18"/>
      <c r="G21" s="5">
        <v>500</v>
      </c>
      <c r="H21" s="5"/>
      <c r="I21" s="5"/>
      <c r="J21" s="5"/>
      <c r="K21" s="18"/>
      <c r="L21" s="18"/>
      <c r="M21" s="4">
        <f t="shared" si="1"/>
        <v>1700</v>
      </c>
      <c r="N21" s="18"/>
      <c r="O21" s="18"/>
      <c r="P21" s="18"/>
      <c r="Q21" s="13">
        <f t="shared" si="0"/>
        <v>0</v>
      </c>
      <c r="R21" s="20">
        <f t="shared" si="2"/>
        <v>1700</v>
      </c>
    </row>
    <row r="22" spans="1:18" ht="23.25">
      <c r="A22" s="14" t="s">
        <v>42</v>
      </c>
      <c r="B22" s="18">
        <v>12000</v>
      </c>
      <c r="C22" s="4">
        <f t="shared" si="6"/>
        <v>400</v>
      </c>
      <c r="D22" s="4">
        <v>4</v>
      </c>
      <c r="E22" s="4">
        <f>D22*C22</f>
        <v>1600</v>
      </c>
      <c r="F22" s="18"/>
      <c r="G22" s="5">
        <v>500</v>
      </c>
      <c r="H22" s="5"/>
      <c r="I22" s="5"/>
      <c r="J22" s="5"/>
      <c r="K22" s="18"/>
      <c r="L22" s="18"/>
      <c r="M22" s="4">
        <f t="shared" si="1"/>
        <v>2100</v>
      </c>
      <c r="N22" s="18"/>
      <c r="O22" s="18"/>
      <c r="P22" s="18"/>
      <c r="Q22" s="13">
        <f t="shared" si="0"/>
        <v>0</v>
      </c>
      <c r="R22" s="20">
        <f t="shared" si="2"/>
        <v>2100</v>
      </c>
    </row>
    <row r="23" spans="1:18" ht="23.25">
      <c r="A23" s="4" t="s">
        <v>30</v>
      </c>
      <c r="B23" s="4">
        <v>25000</v>
      </c>
      <c r="C23" s="4">
        <f t="shared" si="6"/>
        <v>833.33333333333337</v>
      </c>
      <c r="D23" s="4">
        <v>16.5</v>
      </c>
      <c r="E23" s="5">
        <f t="shared" ref="E23:E30" si="8">D23*C23</f>
        <v>13750</v>
      </c>
      <c r="F23" s="18"/>
      <c r="G23" s="5"/>
      <c r="H23" s="5"/>
      <c r="I23" s="5">
        <v>7000</v>
      </c>
      <c r="J23" s="5">
        <v>2000</v>
      </c>
      <c r="K23" s="18"/>
      <c r="L23" s="18"/>
      <c r="M23" s="4">
        <f t="shared" si="1"/>
        <v>22750</v>
      </c>
      <c r="N23" s="18"/>
      <c r="O23" s="18"/>
      <c r="P23" s="18"/>
      <c r="Q23" s="13">
        <f t="shared" si="0"/>
        <v>0</v>
      </c>
      <c r="R23" s="20">
        <f t="shared" si="2"/>
        <v>22750</v>
      </c>
    </row>
    <row r="24" spans="1:18" ht="23.25">
      <c r="A24" s="4" t="s">
        <v>31</v>
      </c>
      <c r="B24" s="4">
        <v>15000</v>
      </c>
      <c r="C24" s="4">
        <f t="shared" si="6"/>
        <v>500</v>
      </c>
      <c r="D24" s="4">
        <v>7</v>
      </c>
      <c r="E24" s="5">
        <f t="shared" si="8"/>
        <v>3500</v>
      </c>
      <c r="F24" s="18"/>
      <c r="G24" s="5"/>
      <c r="H24" s="18"/>
      <c r="I24" s="18"/>
      <c r="J24" s="18"/>
      <c r="K24" s="18"/>
      <c r="L24" s="18"/>
      <c r="M24" s="4">
        <f t="shared" si="1"/>
        <v>3500</v>
      </c>
      <c r="N24" s="18"/>
      <c r="O24" s="18"/>
      <c r="P24" s="18"/>
      <c r="Q24" s="13">
        <f t="shared" si="0"/>
        <v>0</v>
      </c>
      <c r="R24" s="20">
        <f t="shared" si="2"/>
        <v>3500</v>
      </c>
    </row>
    <row r="25" spans="1:18" ht="23.25">
      <c r="A25" s="4" t="s">
        <v>32</v>
      </c>
      <c r="B25" s="4">
        <v>15000</v>
      </c>
      <c r="C25" s="4">
        <f t="shared" si="6"/>
        <v>500</v>
      </c>
      <c r="D25" s="4">
        <v>30</v>
      </c>
      <c r="E25" s="5">
        <f t="shared" si="8"/>
        <v>15000</v>
      </c>
      <c r="F25" s="18"/>
      <c r="G25" s="5">
        <v>1500</v>
      </c>
      <c r="H25" s="18"/>
      <c r="I25" s="18"/>
      <c r="J25" s="18"/>
      <c r="K25" s="18"/>
      <c r="L25" s="18"/>
      <c r="M25" s="4">
        <f t="shared" si="1"/>
        <v>16500</v>
      </c>
      <c r="N25" s="18"/>
      <c r="O25" s="18"/>
      <c r="P25" s="18"/>
      <c r="Q25" s="13">
        <f t="shared" si="0"/>
        <v>0</v>
      </c>
      <c r="R25" s="20">
        <f t="shared" si="2"/>
        <v>16500</v>
      </c>
    </row>
    <row r="26" spans="1:18" ht="23.25">
      <c r="A26" s="4" t="s">
        <v>33</v>
      </c>
      <c r="B26" s="4">
        <v>12000</v>
      </c>
      <c r="C26" s="4">
        <f t="shared" si="6"/>
        <v>400</v>
      </c>
      <c r="D26" s="4">
        <v>60</v>
      </c>
      <c r="E26" s="5">
        <f t="shared" si="8"/>
        <v>24000</v>
      </c>
      <c r="F26" s="18"/>
      <c r="G26" s="5"/>
      <c r="H26" s="18"/>
      <c r="I26" s="18"/>
      <c r="J26" s="18"/>
      <c r="K26" s="18"/>
      <c r="L26" s="18"/>
      <c r="M26" s="4">
        <f t="shared" si="1"/>
        <v>24000</v>
      </c>
      <c r="N26" s="18"/>
      <c r="O26" s="18"/>
      <c r="P26" s="18"/>
      <c r="Q26" s="13">
        <f t="shared" si="0"/>
        <v>0</v>
      </c>
      <c r="R26" s="20">
        <f t="shared" si="2"/>
        <v>24000</v>
      </c>
    </row>
    <row r="27" spans="1:18" ht="23.25">
      <c r="A27" s="4" t="s">
        <v>34</v>
      </c>
      <c r="B27" s="4">
        <v>10000</v>
      </c>
      <c r="C27" s="4">
        <f t="shared" si="6"/>
        <v>333.33333333333331</v>
      </c>
      <c r="D27" s="4">
        <v>30</v>
      </c>
      <c r="E27" s="5">
        <f t="shared" si="8"/>
        <v>10000</v>
      </c>
      <c r="F27" s="18"/>
      <c r="G27" s="18"/>
      <c r="H27" s="18"/>
      <c r="I27" s="18"/>
      <c r="J27" s="18"/>
      <c r="K27" s="18"/>
      <c r="L27" s="18"/>
      <c r="M27" s="4">
        <f t="shared" si="1"/>
        <v>10000</v>
      </c>
      <c r="N27" s="18"/>
      <c r="O27" s="18"/>
      <c r="P27" s="18"/>
      <c r="Q27" s="13">
        <f t="shared" si="0"/>
        <v>0</v>
      </c>
      <c r="R27" s="20">
        <f t="shared" si="2"/>
        <v>10000</v>
      </c>
    </row>
    <row r="28" spans="1:18" ht="23.25">
      <c r="A28" s="4" t="s">
        <v>35</v>
      </c>
      <c r="B28" s="4">
        <v>14000</v>
      </c>
      <c r="C28" s="4">
        <f t="shared" si="6"/>
        <v>466.66666666666669</v>
      </c>
      <c r="D28" s="4">
        <v>27.5</v>
      </c>
      <c r="E28" s="5">
        <f t="shared" si="8"/>
        <v>12833.333333333334</v>
      </c>
      <c r="F28" s="18"/>
      <c r="G28" s="18"/>
      <c r="H28" s="18"/>
      <c r="I28" s="18"/>
      <c r="J28" s="18"/>
      <c r="K28" s="18"/>
      <c r="L28" s="18"/>
      <c r="M28" s="4">
        <f t="shared" si="1"/>
        <v>12833.333333333334</v>
      </c>
      <c r="N28" s="18"/>
      <c r="O28" s="18"/>
      <c r="P28" s="18"/>
      <c r="Q28" s="13">
        <f t="shared" si="0"/>
        <v>0</v>
      </c>
      <c r="R28" s="20">
        <f t="shared" si="2"/>
        <v>12833.333333333334</v>
      </c>
    </row>
    <row r="29" spans="1:18" ht="23.25">
      <c r="A29" s="13" t="s">
        <v>44</v>
      </c>
      <c r="B29" s="4">
        <v>10000</v>
      </c>
      <c r="C29" s="4">
        <f t="shared" si="6"/>
        <v>333.33333333333331</v>
      </c>
      <c r="D29" s="4">
        <v>1</v>
      </c>
      <c r="E29" s="5">
        <f t="shared" si="8"/>
        <v>333.33333333333331</v>
      </c>
      <c r="F29" s="18"/>
      <c r="G29" s="18"/>
      <c r="H29" s="18"/>
      <c r="I29" s="18"/>
      <c r="J29" s="18"/>
      <c r="K29" s="18"/>
      <c r="L29" s="18"/>
      <c r="M29" s="4">
        <f t="shared" si="1"/>
        <v>333.33333333333331</v>
      </c>
      <c r="N29" s="18"/>
      <c r="O29" s="18"/>
      <c r="P29" s="18"/>
      <c r="Q29" s="13">
        <f t="shared" si="0"/>
        <v>0</v>
      </c>
      <c r="R29" s="20">
        <f t="shared" si="2"/>
        <v>333.33333333333331</v>
      </c>
    </row>
    <row r="30" spans="1:18" ht="23.25">
      <c r="A30" s="4" t="s">
        <v>45</v>
      </c>
      <c r="B30" s="4">
        <v>20000</v>
      </c>
      <c r="C30" s="4">
        <f t="shared" si="6"/>
        <v>666.66666666666663</v>
      </c>
      <c r="D30" s="4">
        <v>3.5</v>
      </c>
      <c r="E30" s="5">
        <f t="shared" si="8"/>
        <v>2333.333333333333</v>
      </c>
      <c r="F30" s="18"/>
      <c r="G30" s="18"/>
      <c r="H30" s="18"/>
      <c r="I30" s="18"/>
      <c r="J30" s="18"/>
      <c r="K30" s="18"/>
      <c r="L30" s="18"/>
      <c r="M30" s="4">
        <f t="shared" si="1"/>
        <v>2333.333333333333</v>
      </c>
      <c r="N30" s="18"/>
      <c r="O30" s="18"/>
      <c r="P30" s="18"/>
      <c r="Q30" s="13">
        <f t="shared" si="0"/>
        <v>0</v>
      </c>
      <c r="R30" s="20">
        <f t="shared" si="2"/>
        <v>2333.333333333333</v>
      </c>
    </row>
    <row r="31" spans="1:18">
      <c r="R31" s="25">
        <f>SUM(R2:R30)</f>
        <v>827320.66666666686</v>
      </c>
    </row>
  </sheetData>
  <pageMargins left="0.7" right="0.7" top="0.75" bottom="0.75" header="0.3" footer="0.3"/>
  <pageSetup scale="64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2013-07-15T12:10:58Z</dcterms:modified>
</cp:coreProperties>
</file>